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imran.sabir\Documents\Logs\Tenders\2024\08. AUG-24-135 (BRAVE WASH)\2. Tender Pack (AUG-24-135)\Designs &amp; BOQ\Hand Pump\"/>
    </mc:Choice>
  </mc:AlternateContent>
  <bookViews>
    <workbookView xWindow="-120" yWindow="-120" windowWidth="20730" windowHeight="11160"/>
  </bookViews>
  <sheets>
    <sheet name="Handpump with Lead line" sheetId="17" r:id="rId1"/>
    <sheet name="Measurements" sheetId="6" r:id="rId2"/>
  </sheets>
  <definedNames>
    <definedName name="_xlnm.Print_Area" localSheetId="1">Measurements!$A$1:$H$42</definedName>
  </definedNames>
  <calcPr calcId="162913"/>
</workbook>
</file>

<file path=xl/calcChain.xml><?xml version="1.0" encoding="utf-8"?>
<calcChain xmlns="http://schemas.openxmlformats.org/spreadsheetml/2006/main">
  <c r="L22" i="6" l="1"/>
  <c r="G20" i="6"/>
  <c r="G19" i="6"/>
  <c r="F39" i="6" l="1"/>
  <c r="G39" i="6" s="1"/>
  <c r="F38" i="6"/>
  <c r="F37" i="6"/>
  <c r="G37" i="6" s="1"/>
  <c r="F36" i="6"/>
  <c r="G36" i="6" s="1"/>
  <c r="G40" i="6"/>
  <c r="G38" i="6"/>
  <c r="G30" i="6"/>
  <c r="G29" i="6"/>
  <c r="G28" i="6"/>
  <c r="G22" i="6"/>
  <c r="G31" i="6"/>
  <c r="G21" i="6" l="1"/>
  <c r="G23" i="6" s="1"/>
  <c r="G18" i="6"/>
  <c r="G17" i="6"/>
  <c r="G7" i="6"/>
  <c r="G27" i="6" l="1"/>
  <c r="G14" i="6"/>
  <c r="E13" i="6"/>
  <c r="E26" i="6" s="1"/>
  <c r="D13" i="6"/>
  <c r="D26" i="6" s="1"/>
  <c r="C13" i="6"/>
  <c r="E12" i="6"/>
  <c r="E25" i="6" s="1"/>
  <c r="D12" i="6"/>
  <c r="D25" i="6" s="1"/>
  <c r="D34" i="6" s="1"/>
  <c r="C12" i="6"/>
  <c r="G9" i="6"/>
  <c r="G8" i="6"/>
  <c r="G10" i="6" s="1"/>
  <c r="G13" i="6" l="1"/>
  <c r="G12" i="6"/>
  <c r="C25" i="6"/>
  <c r="G25" i="6" s="1"/>
  <c r="C26" i="6"/>
  <c r="C35" i="6" s="1"/>
  <c r="G35" i="6" s="1"/>
  <c r="C34" i="6" l="1"/>
  <c r="G34" i="6" s="1"/>
  <c r="G41" i="6" s="1"/>
  <c r="G15" i="6"/>
  <c r="G26" i="6"/>
  <c r="G32" i="6" s="1"/>
</calcChain>
</file>

<file path=xl/sharedStrings.xml><?xml version="1.0" encoding="utf-8"?>
<sst xmlns="http://schemas.openxmlformats.org/spreadsheetml/2006/main" count="129" uniqueCount="102">
  <si>
    <t>S.No</t>
  </si>
  <si>
    <t>Items</t>
  </si>
  <si>
    <t>Specification</t>
  </si>
  <si>
    <t>Unit</t>
  </si>
  <si>
    <t>Per unit Qty</t>
  </si>
  <si>
    <t>A</t>
  </si>
  <si>
    <t>Bore hole and Hand pump accessories</t>
  </si>
  <si>
    <t>Drilling Bore hole</t>
  </si>
  <si>
    <t>Rft</t>
  </si>
  <si>
    <t>Job</t>
  </si>
  <si>
    <t>End Cap</t>
  </si>
  <si>
    <t>No.</t>
  </si>
  <si>
    <t>Jointing solution</t>
  </si>
  <si>
    <t>Jointing solution for fitting PVC pipes 250 ml</t>
  </si>
  <si>
    <t>Canes</t>
  </si>
  <si>
    <t>Cft</t>
  </si>
  <si>
    <t>Hand Pump</t>
  </si>
  <si>
    <t>Set</t>
  </si>
  <si>
    <t xml:space="preserve">Rubber Paking Seals </t>
  </si>
  <si>
    <t>Cone Seal</t>
  </si>
  <si>
    <t>De-watering</t>
  </si>
  <si>
    <t>B</t>
  </si>
  <si>
    <t>Excavation and refill trenches in all kind of soil for laying lead line,Hand Pumps Platform, Soakpit will be done as per specification</t>
  </si>
  <si>
    <t>PCC work (1:4:8)</t>
  </si>
  <si>
    <t>PCC, cement concrete (1:4:8) including placing , compacting, finishing &amp; curing complete in all respect</t>
  </si>
  <si>
    <t>PCC work (1:2:4)</t>
  </si>
  <si>
    <t>Plaster in 1:4 C/ Sand Mortar</t>
  </si>
  <si>
    <t>C</t>
  </si>
  <si>
    <t>sft</t>
  </si>
  <si>
    <t>Measurment Sheet</t>
  </si>
  <si>
    <t>S No.</t>
  </si>
  <si>
    <t>Discription</t>
  </si>
  <si>
    <t>L</t>
  </si>
  <si>
    <t>W/B</t>
  </si>
  <si>
    <t>H/D</t>
  </si>
  <si>
    <t>Quantity</t>
  </si>
  <si>
    <t>Remarks</t>
  </si>
  <si>
    <t>Long Wall</t>
  </si>
  <si>
    <t>Short Wall</t>
  </si>
  <si>
    <t>Total</t>
  </si>
  <si>
    <t>Lean Concrete (1:4:8)</t>
  </si>
  <si>
    <t>Flooring</t>
  </si>
  <si>
    <t>Brick Masonry (9" thick)</t>
  </si>
  <si>
    <t xml:space="preserve">Concrete 1:2:4 </t>
  </si>
  <si>
    <t>Plate Form Flooring</t>
  </si>
  <si>
    <t>Machine Foundation</t>
  </si>
  <si>
    <t>Ramp Preparation</t>
  </si>
  <si>
    <t xml:space="preserve">Plaster 1:4 </t>
  </si>
  <si>
    <t>Plate form Long wall with top of wall</t>
  </si>
  <si>
    <t>Plate form short wall with top of wall</t>
  </si>
  <si>
    <t>Sft</t>
  </si>
  <si>
    <t>No</t>
  </si>
  <si>
    <t>Work:-Lead Line Hand Pump (Direct) with Raised Plate Form.</t>
  </si>
  <si>
    <t>Excavation and Backfilling</t>
  </si>
  <si>
    <t>Plate Form &amp; leadline</t>
  </si>
  <si>
    <r>
      <t>Mechnical boring</t>
    </r>
    <r>
      <rPr>
        <sz val="10"/>
        <rFont val="Calibri"/>
        <family val="2"/>
        <scheme val="minor"/>
      </rPr>
      <t xml:space="preserve"> </t>
    </r>
    <r>
      <rPr>
        <sz val="11"/>
        <rFont val="Calibri"/>
        <family val="2"/>
        <scheme val="minor"/>
      </rPr>
      <t>3" dia bore 25 to 70 feet deep in all types of soils 15 to 20 feet water level to be ensured</t>
    </r>
  </si>
  <si>
    <t>Riser Pipe</t>
  </si>
  <si>
    <t>Leadline for Handpump</t>
  </si>
  <si>
    <t>Filter cover/net</t>
  </si>
  <si>
    <t>Casing Pipe &amp; Filter Pipe</t>
  </si>
  <si>
    <t>Sign Board / Plaque</t>
  </si>
  <si>
    <t>Providing &amp; Installation of  PVC-U class B blind pressure pipe (non-recycled and made of fresh polymers) of  1.25" internal  dia, I/c lowering, jointing and fixing with 6" overlapping at joints.</t>
  </si>
  <si>
    <t>High Density poly pipe (HDPE) PN 10 (1" Dia)</t>
  </si>
  <si>
    <t>Check Valve including male sokets</t>
  </si>
  <si>
    <t>Providing and laying Plan cement concrete of compressive strength 3000 Psi with cement, sand, crush ratio 1:2:4, using approved crushed stone coarse aggregate and fine aggregate including screenings and washing of 
aggregates, mixing, lifting and placing to all heights and dimensions as directed by Engineer, curing, as per technical specifications complete in all respects.</t>
  </si>
  <si>
    <t xml:space="preserve">Appron/Plateform for Leadline Handpump as per approved drawing/design using below mentioned material </t>
  </si>
  <si>
    <t>Cleaning Pipe including elbow</t>
  </si>
  <si>
    <t>PVC 1 ¼”- 2" as per Engineers instruction</t>
  </si>
  <si>
    <t>End cap UPVC</t>
  </si>
  <si>
    <t>De-watering for cleaning of boring well by presure pump/compresor machine  Develop hand pump of size 4"i/d continuously for required discharge till reaching clean water</t>
  </si>
  <si>
    <t>localy available filter thread best quality</t>
  </si>
  <si>
    <t>Lead Line as per need</t>
  </si>
  <si>
    <t>Brick Masonry with mortar (1:6)</t>
  </si>
  <si>
    <t>Water Quality Analysis</t>
  </si>
  <si>
    <t>By adhering to this specification, the contractor will ensure the successful installation of a handpump that provides safe and potable water to the designated area, along with a verified water analysis report confirming the water quality Standards set by WHO (PCRWR or any government approved Lab)</t>
  </si>
  <si>
    <t>Note1: Community will provide temperory/permanent drain or Recharge well for proper disposal of waste water</t>
  </si>
  <si>
    <t>Note3: Brick masonary in 1:6 CSM as per drawing</t>
  </si>
  <si>
    <t>Excavation in ordinary Soil &amp; Refilling ( 1' x 2')</t>
  </si>
  <si>
    <t>(Abyar#4) manufactured recommended for Water Level 20-70 feet with complete handle, head cover, plunger assembly, nuts and bolts etc Complete (As per need)</t>
  </si>
  <si>
    <t>Ramp support</t>
  </si>
  <si>
    <t>Plinth protection</t>
  </si>
  <si>
    <t>Stair step 1</t>
  </si>
  <si>
    <t>Stair step 2</t>
  </si>
  <si>
    <t>Stair step 3</t>
  </si>
  <si>
    <t>Stair step 4</t>
  </si>
  <si>
    <t>4" dia  Upvc pipe length as per need maximum upto 12 feet with with concrete.</t>
  </si>
  <si>
    <t>Mild Steel Hand rail for support on both side of Stair or 1 side of Ramp 2.5' height above step 1.5" x1.5" Square or as instructed by Engineer Incharge</t>
  </si>
  <si>
    <t>Railing (both side of stair/Ramp)</t>
  </si>
  <si>
    <t>A Class Burnt Brick (9x4.5x3) with mortor ratio 1:6 with finishing &amp; curing complete in all respect</t>
  </si>
  <si>
    <t>Abstract of Cost For Climate Resilient Shallow handpump through Leadline
with raised platform (6ft x 5ft x 2.5ft)</t>
  </si>
  <si>
    <t>Steps of Plate Form 1 Sides</t>
  </si>
  <si>
    <t>Steps of Plate Form 2 Sides</t>
  </si>
  <si>
    <t>Steps of Plate Form 3 Sides</t>
  </si>
  <si>
    <t>Steps of Plate Form 4 Sides</t>
  </si>
  <si>
    <t>Steps tread</t>
  </si>
  <si>
    <t>Supply and installation of stainless steel (22 Guage) Sign Board / Branding sheet with organisation / Donors logos complete as per approved Desing or as instructed by Engineer Incharge. 15" x 12"</t>
  </si>
  <si>
    <t>Community Share in community only</t>
  </si>
  <si>
    <t>Note4: Unit Rate of exavation will paid in schools &amp; health facilites only.</t>
  </si>
  <si>
    <t>Upstand long wall</t>
  </si>
  <si>
    <t>Upstand Short wall</t>
  </si>
  <si>
    <t>Providing and applying (3/4") thick plaster on outer walls with cement mortar (1:4) CSM including surface preparation, curing, making edges, and corners, etc complete in all respects as according to specification.</t>
  </si>
  <si>
    <t>Note2: 0.75" thick Plaster in 1:4 CSM in Plateform,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</si>
</sst>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 #,##0_-;_-* &quot;-&quot;??_-;_-@_-"/>
  </numFmts>
  <fonts count="13" x14ac:knownFonts="1">
    <font>
      <sz val="10"/>
      <color rgb="FF000000"/>
      <name val="Times New Roman"/>
      <charset val="204"/>
    </font>
    <font>
      <sz val="11"/>
      <color theme="1"/>
      <name val="Calibri"/>
      <family val="2"/>
      <scheme val="minor"/>
    </font>
    <font>
      <sz val="10"/>
      <color rgb="FF000000"/>
      <name val="Times New Roman"/>
      <family val="1"/>
    </font>
    <font>
      <b/>
      <u/>
      <sz val="14"/>
      <name val="Calibri"/>
      <family val="2"/>
      <scheme val="minor"/>
    </font>
    <font>
      <b/>
      <sz val="10"/>
      <name val="Calibri"/>
      <family val="2"/>
      <scheme val="minor"/>
    </font>
    <font>
      <b/>
      <sz val="11"/>
      <name val="Calibri"/>
      <family val="2"/>
      <scheme val="minor"/>
    </font>
    <font>
      <sz val="11"/>
      <name val="Calibri"/>
      <family val="2"/>
      <scheme val="minor"/>
    </font>
    <font>
      <sz val="10"/>
      <name val="Calibri"/>
      <family val="2"/>
      <scheme val="minor"/>
    </font>
    <font>
      <b/>
      <u/>
      <sz val="16"/>
      <color theme="1"/>
      <name val="Calibri"/>
      <family val="2"/>
      <scheme val="minor"/>
    </font>
    <font>
      <sz val="10"/>
      <color theme="1"/>
      <name val="Arial"/>
      <family val="2"/>
    </font>
    <font>
      <sz val="16"/>
      <color theme="1"/>
      <name val="Calibri"/>
      <family val="2"/>
      <scheme val="minor"/>
    </font>
    <font>
      <b/>
      <sz val="10"/>
      <color theme="1"/>
      <name val="Arial"/>
      <family val="2"/>
    </font>
    <font>
      <sz val="10"/>
      <color rgb="FFFF0000"/>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164" fontId="2" fillId="0" borderId="0" applyFont="0" applyFill="0" applyBorder="0" applyAlignment="0" applyProtection="0"/>
    <xf numFmtId="0" fontId="1" fillId="0" borderId="0"/>
  </cellStyleXfs>
  <cellXfs count="86">
    <xf numFmtId="0" fontId="0" fillId="0" borderId="0" xfId="0" applyAlignment="1">
      <alignment horizontal="left" vertical="top"/>
    </xf>
    <xf numFmtId="0" fontId="4" fillId="2" borderId="1" xfId="2" applyFont="1" applyFill="1" applyBorder="1" applyAlignment="1">
      <alignment horizontal="center" vertical="center" wrapText="1"/>
    </xf>
    <xf numFmtId="0" fontId="6" fillId="0" borderId="2" xfId="2" applyFont="1" applyBorder="1" applyAlignment="1">
      <alignment horizontal="right" vertical="center"/>
    </xf>
    <xf numFmtId="0" fontId="6" fillId="0" borderId="3" xfId="2" applyFont="1" applyBorder="1" applyAlignment="1">
      <alignment horizontal="left" vertical="center"/>
    </xf>
    <xf numFmtId="0" fontId="6" fillId="0" borderId="3" xfId="2" applyFont="1" applyBorder="1" applyAlignment="1">
      <alignment horizontal="left" vertical="top" wrapText="1"/>
    </xf>
    <xf numFmtId="0" fontId="6" fillId="0" borderId="3" xfId="2" applyFont="1" applyBorder="1" applyAlignment="1">
      <alignment horizontal="center" vertical="center"/>
    </xf>
    <xf numFmtId="2" fontId="6" fillId="0" borderId="3" xfId="2" applyNumberFormat="1" applyFont="1" applyBorder="1" applyAlignment="1">
      <alignment horizontal="center" vertical="center"/>
    </xf>
    <xf numFmtId="2" fontId="6" fillId="3" borderId="3" xfId="2" applyNumberFormat="1" applyFont="1" applyFill="1" applyBorder="1" applyAlignment="1">
      <alignment horizontal="center" vertical="center"/>
    </xf>
    <xf numFmtId="0" fontId="6" fillId="0" borderId="3" xfId="2" applyFont="1" applyBorder="1" applyAlignment="1">
      <alignment horizontal="left" vertical="top"/>
    </xf>
    <xf numFmtId="0" fontId="6" fillId="0" borderId="3" xfId="2" applyFont="1" applyBorder="1" applyAlignment="1">
      <alignment horizontal="justify" vertical="top"/>
    </xf>
    <xf numFmtId="0" fontId="5" fillId="0" borderId="2" xfId="2" applyFont="1" applyBorder="1" applyAlignment="1">
      <alignment horizontal="center" vertical="center" wrapText="1"/>
    </xf>
    <xf numFmtId="0" fontId="6" fillId="0" borderId="3" xfId="2" applyFont="1" applyBorder="1" applyAlignment="1">
      <alignment horizontal="left" vertical="center" wrapText="1"/>
    </xf>
    <xf numFmtId="0" fontId="6" fillId="0" borderId="3" xfId="2" applyFont="1" applyBorder="1" applyAlignment="1">
      <alignment horizontal="justify" vertical="top" wrapText="1"/>
    </xf>
    <xf numFmtId="0" fontId="5" fillId="0" borderId="2" xfId="2" applyFont="1" applyBorder="1" applyAlignment="1">
      <alignment horizontal="center" vertical="center"/>
    </xf>
    <xf numFmtId="0" fontId="5" fillId="0" borderId="3" xfId="2" applyFont="1" applyBorder="1" applyAlignment="1">
      <alignment horizontal="left" vertical="center"/>
    </xf>
    <xf numFmtId="0" fontId="6" fillId="0" borderId="2" xfId="2" applyFont="1" applyBorder="1"/>
    <xf numFmtId="0" fontId="0" fillId="0" borderId="0" xfId="0"/>
    <xf numFmtId="0" fontId="11" fillId="4" borderId="3" xfId="0" applyFont="1" applyFill="1" applyBorder="1" applyAlignment="1">
      <alignment horizontal="center"/>
    </xf>
    <xf numFmtId="0" fontId="11" fillId="0" borderId="3" xfId="0" applyFont="1" applyBorder="1"/>
    <xf numFmtId="0" fontId="9" fillId="0" borderId="3" xfId="0" applyFont="1" applyBorder="1" applyAlignment="1">
      <alignment horizontal="center" vertical="center"/>
    </xf>
    <xf numFmtId="0" fontId="9" fillId="0" borderId="3" xfId="0" applyFont="1" applyBorder="1"/>
    <xf numFmtId="2" fontId="9" fillId="0" borderId="3" xfId="0" applyNumberFormat="1" applyFont="1" applyBorder="1"/>
    <xf numFmtId="2" fontId="11" fillId="0" borderId="3" xfId="0" applyNumberFormat="1" applyFont="1" applyBorder="1"/>
    <xf numFmtId="0" fontId="9" fillId="3" borderId="3" xfId="0" applyFont="1" applyFill="1" applyBorder="1" applyAlignment="1">
      <alignment horizontal="center" vertical="center"/>
    </xf>
    <xf numFmtId="0" fontId="12" fillId="0" borderId="0" xfId="0" applyFont="1"/>
    <xf numFmtId="0" fontId="9" fillId="0" borderId="5" xfId="0" applyFont="1" applyBorder="1"/>
    <xf numFmtId="0" fontId="9" fillId="0" borderId="11" xfId="0" applyFont="1" applyBorder="1" applyAlignment="1">
      <alignment horizontal="center" vertical="center"/>
    </xf>
    <xf numFmtId="2" fontId="4" fillId="2" borderId="1" xfId="2" applyNumberFormat="1" applyFont="1" applyFill="1" applyBorder="1" applyAlignment="1">
      <alignment horizontal="center" vertical="center" wrapText="1"/>
    </xf>
    <xf numFmtId="2" fontId="0" fillId="0" borderId="0" xfId="0" applyNumberFormat="1" applyAlignment="1">
      <alignment horizontal="center" vertical="center"/>
    </xf>
    <xf numFmtId="0" fontId="0" fillId="0" borderId="0" xfId="0" applyAlignment="1">
      <alignment horizontal="center" vertical="center"/>
    </xf>
    <xf numFmtId="0" fontId="4" fillId="0" borderId="3" xfId="2" applyFont="1" applyBorder="1" applyAlignment="1">
      <alignment horizontal="center" vertical="center" wrapText="1"/>
    </xf>
    <xf numFmtId="2" fontId="4" fillId="0" borderId="3" xfId="2" applyNumberFormat="1" applyFont="1" applyBorder="1" applyAlignment="1">
      <alignment horizontal="center" vertical="center" wrapText="1"/>
    </xf>
    <xf numFmtId="0" fontId="4" fillId="2" borderId="10" xfId="2" applyFont="1" applyFill="1" applyBorder="1" applyAlignment="1">
      <alignment horizontal="center" vertical="center" wrapText="1"/>
    </xf>
    <xf numFmtId="165" fontId="4" fillId="2" borderId="15" xfId="1" applyNumberFormat="1" applyFont="1" applyFill="1" applyBorder="1" applyAlignment="1">
      <alignment horizontal="center" wrapText="1"/>
    </xf>
    <xf numFmtId="0" fontId="0" fillId="0" borderId="4" xfId="0" applyBorder="1" applyAlignment="1">
      <alignment horizontal="left" vertical="top"/>
    </xf>
    <xf numFmtId="0" fontId="6" fillId="0" borderId="7" xfId="2" applyFont="1" applyBorder="1"/>
    <xf numFmtId="0" fontId="0" fillId="0" borderId="9" xfId="0" applyBorder="1" applyAlignment="1">
      <alignment horizontal="left" vertical="top"/>
    </xf>
    <xf numFmtId="0" fontId="9" fillId="0" borderId="16" xfId="0" applyFont="1" applyBorder="1" applyAlignment="1">
      <alignment horizontal="center"/>
    </xf>
    <xf numFmtId="0" fontId="9" fillId="0" borderId="16" xfId="0" applyFont="1" applyBorder="1"/>
    <xf numFmtId="0" fontId="9" fillId="0" borderId="16" xfId="0" applyFont="1" applyBorder="1" applyAlignment="1">
      <alignment horizontal="center" vertical="center"/>
    </xf>
    <xf numFmtId="0" fontId="11" fillId="0" borderId="16" xfId="0" applyFont="1" applyBorder="1"/>
    <xf numFmtId="0" fontId="9" fillId="0" borderId="19" xfId="0" applyFont="1" applyBorder="1"/>
    <xf numFmtId="0" fontId="9" fillId="0" borderId="20" xfId="0" applyFont="1" applyBorder="1" applyAlignment="1">
      <alignment horizontal="center"/>
    </xf>
    <xf numFmtId="0" fontId="9" fillId="0" borderId="0" xfId="0" applyFont="1" applyBorder="1"/>
    <xf numFmtId="0" fontId="9" fillId="0" borderId="0" xfId="0" applyFont="1" applyBorder="1" applyAlignment="1">
      <alignment horizontal="center" vertical="center"/>
    </xf>
    <xf numFmtId="0" fontId="9" fillId="0" borderId="21" xfId="0" applyFont="1" applyBorder="1"/>
    <xf numFmtId="0" fontId="11" fillId="4" borderId="2" xfId="0" applyFont="1" applyFill="1" applyBorder="1" applyAlignment="1">
      <alignment horizontal="center"/>
    </xf>
    <xf numFmtId="0" fontId="11" fillId="4" borderId="4" xfId="0" applyFont="1" applyFill="1" applyBorder="1" applyAlignment="1">
      <alignment horizontal="center"/>
    </xf>
    <xf numFmtId="0" fontId="11" fillId="0" borderId="2" xfId="0" applyFont="1" applyBorder="1" applyAlignment="1">
      <alignment horizontal="center"/>
    </xf>
    <xf numFmtId="0" fontId="9" fillId="0" borderId="4" xfId="0" applyFont="1" applyBorder="1"/>
    <xf numFmtId="0" fontId="9" fillId="0" borderId="2" xfId="0" applyFont="1" applyBorder="1" applyAlignment="1">
      <alignment horizontal="center"/>
    </xf>
    <xf numFmtId="0" fontId="11" fillId="0" borderId="4" xfId="0" applyFont="1" applyBorder="1"/>
    <xf numFmtId="0" fontId="9" fillId="0" borderId="7" xfId="0" applyFont="1" applyBorder="1" applyAlignment="1">
      <alignment horizontal="center"/>
    </xf>
    <xf numFmtId="2" fontId="11" fillId="0" borderId="8" xfId="0" applyNumberFormat="1" applyFont="1" applyBorder="1"/>
    <xf numFmtId="0" fontId="11" fillId="0" borderId="9" xfId="0" applyFont="1" applyBorder="1"/>
    <xf numFmtId="2" fontId="6" fillId="0" borderId="4" xfId="2" applyNumberFormat="1" applyFont="1" applyBorder="1" applyAlignment="1">
      <alignment horizontal="center" vertical="center" wrapText="1"/>
    </xf>
    <xf numFmtId="2" fontId="9" fillId="0" borderId="3" xfId="0" applyNumberFormat="1" applyFont="1" applyBorder="1" applyAlignment="1">
      <alignment horizontal="center" vertical="center"/>
    </xf>
    <xf numFmtId="2" fontId="9" fillId="3" borderId="3" xfId="0" applyNumberFormat="1" applyFont="1" applyFill="1" applyBorder="1" applyAlignment="1">
      <alignment horizontal="center" vertical="center"/>
    </xf>
    <xf numFmtId="0" fontId="9" fillId="0" borderId="10" xfId="0" applyFont="1" applyBorder="1" applyAlignment="1">
      <alignment horizontal="center"/>
    </xf>
    <xf numFmtId="0" fontId="9" fillId="0" borderId="25" xfId="0" applyFont="1" applyBorder="1"/>
    <xf numFmtId="0" fontId="9" fillId="0" borderId="26" xfId="0" applyFont="1" applyBorder="1" applyAlignment="1">
      <alignment horizontal="center" vertical="center"/>
    </xf>
    <xf numFmtId="0" fontId="9" fillId="3" borderId="26" xfId="0" applyFont="1" applyFill="1" applyBorder="1" applyAlignment="1">
      <alignment horizontal="center" vertical="center"/>
    </xf>
    <xf numFmtId="2" fontId="9" fillId="0" borderId="1" xfId="0" applyNumberFormat="1" applyFont="1" applyBorder="1"/>
    <xf numFmtId="0" fontId="11" fillId="0" borderId="15" xfId="0" applyFont="1" applyBorder="1"/>
    <xf numFmtId="2" fontId="9" fillId="0" borderId="27" xfId="0" applyNumberFormat="1" applyFont="1" applyBorder="1" applyAlignment="1">
      <alignment horizontal="center" vertical="center"/>
    </xf>
    <xf numFmtId="0" fontId="6" fillId="0" borderId="10" xfId="2" applyFont="1" applyBorder="1"/>
    <xf numFmtId="0" fontId="0" fillId="0" borderId="15" xfId="0" applyBorder="1" applyAlignment="1">
      <alignment horizontal="left" vertical="top"/>
    </xf>
    <xf numFmtId="0" fontId="3" fillId="0" borderId="12"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4" xfId="2" applyFont="1" applyBorder="1" applyAlignment="1">
      <alignment horizontal="center" vertical="center" wrapText="1"/>
    </xf>
    <xf numFmtId="0" fontId="4" fillId="0" borderId="3" xfId="2" applyFont="1" applyBorder="1" applyAlignment="1">
      <alignment horizontal="left" vertical="top" wrapText="1"/>
    </xf>
    <xf numFmtId="0" fontId="4" fillId="0" borderId="8" xfId="2" applyFont="1" applyBorder="1" applyAlignment="1">
      <alignment horizontal="left" vertical="top" wrapText="1"/>
    </xf>
    <xf numFmtId="0" fontId="5" fillId="0" borderId="3" xfId="2" applyFont="1" applyBorder="1" applyAlignment="1">
      <alignment horizontal="left" vertical="center" wrapText="1"/>
    </xf>
    <xf numFmtId="0" fontId="5" fillId="0" borderId="3" xfId="2" applyFont="1" applyBorder="1" applyAlignment="1">
      <alignment vertical="center" wrapText="1"/>
    </xf>
    <xf numFmtId="0" fontId="6" fillId="0" borderId="3" xfId="2" applyFont="1" applyBorder="1" applyAlignment="1">
      <alignment horizontal="center" vertical="center" wrapText="1"/>
    </xf>
    <xf numFmtId="0" fontId="11" fillId="0" borderId="22" xfId="0" applyFont="1" applyBorder="1" applyAlignment="1">
      <alignment horizontal="right"/>
    </xf>
    <xf numFmtId="0" fontId="11" fillId="0" borderId="23" xfId="0" applyFont="1" applyBorder="1" applyAlignment="1">
      <alignment horizontal="right"/>
    </xf>
    <xf numFmtId="0" fontId="11" fillId="0" borderId="24" xfId="0" applyFont="1" applyBorder="1" applyAlignment="1">
      <alignment horizontal="right"/>
    </xf>
    <xf numFmtId="0" fontId="8" fillId="0" borderId="17" xfId="0" applyFont="1" applyBorder="1" applyAlignment="1">
      <alignment horizontal="center"/>
    </xf>
    <xf numFmtId="0" fontId="8" fillId="0" borderId="18" xfId="0" applyFont="1" applyBorder="1" applyAlignment="1">
      <alignment horizontal="center"/>
    </xf>
    <xf numFmtId="0" fontId="10" fillId="0" borderId="20" xfId="0" applyFont="1" applyBorder="1" applyAlignment="1">
      <alignment horizontal="left" vertical="top"/>
    </xf>
    <xf numFmtId="0" fontId="10" fillId="0" borderId="0" xfId="0" applyFont="1" applyBorder="1" applyAlignment="1">
      <alignment horizontal="left" vertical="top"/>
    </xf>
    <xf numFmtId="0" fontId="10" fillId="0" borderId="21" xfId="0" applyFont="1" applyBorder="1" applyAlignment="1">
      <alignment horizontal="left" vertical="top"/>
    </xf>
    <xf numFmtId="0" fontId="11" fillId="0" borderId="5" xfId="0" applyFont="1" applyBorder="1" applyAlignment="1">
      <alignment horizontal="right"/>
    </xf>
    <xf numFmtId="0" fontId="11" fillId="0" borderId="11" xfId="0" applyFont="1" applyBorder="1" applyAlignment="1">
      <alignment horizontal="right"/>
    </xf>
    <xf numFmtId="0" fontId="11" fillId="0" borderId="6" xfId="0" applyFont="1" applyBorder="1" applyAlignment="1">
      <alignment horizontal="right"/>
    </xf>
  </cellXfs>
  <cellStyles count="3">
    <cellStyle name="Comma" xfId="1" builtinId="3"/>
    <cellStyle name="Normal" xfId="0" builtinId="0"/>
    <cellStyle name="Normal 7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1460500</xdr:colOff>
      <xdr:row>0</xdr:row>
      <xdr:rowOff>88900</xdr:rowOff>
    </xdr:from>
    <xdr:to>
      <xdr:col>2</xdr:col>
      <xdr:colOff>3127060</xdr:colOff>
      <xdr:row>0</xdr:row>
      <xdr:rowOff>654050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46600" y="88900"/>
          <a:ext cx="1666560" cy="565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view="pageBreakPreview" topLeftCell="A13" zoomScale="60" zoomScaleNormal="100" workbookViewId="0">
      <selection activeCell="A27" sqref="A27:XFD28"/>
    </sheetView>
  </sheetViews>
  <sheetFormatPr defaultRowHeight="13" x14ac:dyDescent="0.3"/>
  <cols>
    <col min="1" max="1" width="15.296875" customWidth="1"/>
    <col min="2" max="2" width="44" customWidth="1"/>
    <col min="3" max="3" width="77.69921875" customWidth="1"/>
    <col min="4" max="4" width="8.296875" style="29" customWidth="1"/>
    <col min="5" max="5" width="8.796875" style="28" customWidth="1"/>
    <col min="6" max="6" width="13.8984375" bestFit="1" customWidth="1"/>
  </cols>
  <sheetData>
    <row r="1" spans="1:6" ht="55" customHeight="1" thickBot="1" x14ac:dyDescent="0.35">
      <c r="A1" s="67"/>
      <c r="B1" s="68"/>
      <c r="C1" s="68"/>
      <c r="D1" s="68"/>
      <c r="E1" s="68"/>
      <c r="F1" s="69"/>
    </row>
    <row r="2" spans="1:6" ht="49" customHeight="1" x14ac:dyDescent="0.3">
      <c r="A2" s="67" t="s">
        <v>89</v>
      </c>
      <c r="B2" s="68"/>
      <c r="C2" s="68"/>
      <c r="D2" s="68"/>
      <c r="E2" s="68"/>
      <c r="F2" s="69"/>
    </row>
    <row r="3" spans="1:6" ht="26" x14ac:dyDescent="0.3">
      <c r="A3" s="32" t="s">
        <v>0</v>
      </c>
      <c r="B3" s="1" t="s">
        <v>1</v>
      </c>
      <c r="C3" s="1" t="s">
        <v>2</v>
      </c>
      <c r="D3" s="1" t="s">
        <v>3</v>
      </c>
      <c r="E3" s="27" t="s">
        <v>4</v>
      </c>
      <c r="F3" s="33" t="s">
        <v>36</v>
      </c>
    </row>
    <row r="4" spans="1:6" ht="14.5" x14ac:dyDescent="0.3">
      <c r="A4" s="10" t="s">
        <v>5</v>
      </c>
      <c r="B4" s="73" t="s">
        <v>6</v>
      </c>
      <c r="C4" s="73"/>
      <c r="D4" s="30"/>
      <c r="E4" s="31"/>
      <c r="F4" s="34"/>
    </row>
    <row r="5" spans="1:6" ht="29" x14ac:dyDescent="0.3">
      <c r="A5" s="2">
        <v>1</v>
      </c>
      <c r="B5" s="3" t="s">
        <v>7</v>
      </c>
      <c r="C5" s="4" t="s">
        <v>55</v>
      </c>
      <c r="D5" s="5" t="s">
        <v>8</v>
      </c>
      <c r="E5" s="6">
        <v>70</v>
      </c>
      <c r="F5" s="34"/>
    </row>
    <row r="6" spans="1:6" ht="14.5" x14ac:dyDescent="0.3">
      <c r="A6" s="2">
        <v>2</v>
      </c>
      <c r="B6" s="3" t="s">
        <v>56</v>
      </c>
      <c r="C6" s="4" t="s">
        <v>62</v>
      </c>
      <c r="D6" s="5" t="s">
        <v>8</v>
      </c>
      <c r="E6" s="7">
        <v>70</v>
      </c>
      <c r="F6" s="34"/>
    </row>
    <row r="7" spans="1:6" ht="14.5" x14ac:dyDescent="0.3">
      <c r="A7" s="2">
        <v>3</v>
      </c>
      <c r="B7" s="3" t="s">
        <v>57</v>
      </c>
      <c r="C7" s="4" t="s">
        <v>62</v>
      </c>
      <c r="D7" s="5" t="s">
        <v>8</v>
      </c>
      <c r="E7" s="7">
        <v>1200</v>
      </c>
      <c r="F7" s="34"/>
    </row>
    <row r="8" spans="1:6" ht="43.5" x14ac:dyDescent="0.3">
      <c r="A8" s="2">
        <v>4</v>
      </c>
      <c r="B8" s="3" t="s">
        <v>59</v>
      </c>
      <c r="C8" s="4" t="s">
        <v>61</v>
      </c>
      <c r="D8" s="5" t="s">
        <v>8</v>
      </c>
      <c r="E8" s="7">
        <v>70</v>
      </c>
      <c r="F8" s="34"/>
    </row>
    <row r="9" spans="1:6" ht="14.5" x14ac:dyDescent="0.3">
      <c r="A9" s="2">
        <v>5</v>
      </c>
      <c r="B9" s="8" t="s">
        <v>58</v>
      </c>
      <c r="C9" s="9" t="s">
        <v>70</v>
      </c>
      <c r="D9" s="5" t="s">
        <v>9</v>
      </c>
      <c r="E9" s="7">
        <v>1</v>
      </c>
      <c r="F9" s="34"/>
    </row>
    <row r="10" spans="1:6" ht="14.5" x14ac:dyDescent="0.3">
      <c r="A10" s="2">
        <v>6</v>
      </c>
      <c r="B10" s="8" t="s">
        <v>10</v>
      </c>
      <c r="C10" s="9" t="s">
        <v>68</v>
      </c>
      <c r="D10" s="5" t="s">
        <v>11</v>
      </c>
      <c r="E10" s="7">
        <v>1</v>
      </c>
      <c r="F10" s="34"/>
    </row>
    <row r="11" spans="1:6" ht="14.5" x14ac:dyDescent="0.3">
      <c r="A11" s="2">
        <v>7</v>
      </c>
      <c r="B11" s="8" t="s">
        <v>12</v>
      </c>
      <c r="C11" s="9" t="s">
        <v>13</v>
      </c>
      <c r="D11" s="5" t="s">
        <v>14</v>
      </c>
      <c r="E11" s="7">
        <v>1</v>
      </c>
      <c r="F11" s="34"/>
    </row>
    <row r="12" spans="1:6" ht="33" customHeight="1" x14ac:dyDescent="0.3">
      <c r="A12" s="2">
        <v>8</v>
      </c>
      <c r="B12" s="3" t="s">
        <v>16</v>
      </c>
      <c r="C12" s="4" t="s">
        <v>78</v>
      </c>
      <c r="D12" s="5" t="s">
        <v>17</v>
      </c>
      <c r="E12" s="6">
        <v>1</v>
      </c>
      <c r="F12" s="34"/>
    </row>
    <row r="13" spans="1:6" ht="14.5" x14ac:dyDescent="0.3">
      <c r="A13" s="2">
        <v>9</v>
      </c>
      <c r="B13" s="3" t="s">
        <v>19</v>
      </c>
      <c r="C13" s="3" t="s">
        <v>18</v>
      </c>
      <c r="D13" s="5" t="s">
        <v>51</v>
      </c>
      <c r="E13" s="6">
        <v>1</v>
      </c>
      <c r="F13" s="34"/>
    </row>
    <row r="14" spans="1:6" ht="43.5" x14ac:dyDescent="0.3">
      <c r="A14" s="2">
        <v>10</v>
      </c>
      <c r="B14" s="3" t="s">
        <v>20</v>
      </c>
      <c r="C14" s="4" t="s">
        <v>69</v>
      </c>
      <c r="D14" s="5" t="s">
        <v>9</v>
      </c>
      <c r="E14" s="6">
        <v>1</v>
      </c>
      <c r="F14" s="34"/>
    </row>
    <row r="15" spans="1:6" ht="72.5" x14ac:dyDescent="0.3">
      <c r="A15" s="2">
        <v>11</v>
      </c>
      <c r="B15" s="3" t="s">
        <v>73</v>
      </c>
      <c r="C15" s="4" t="s">
        <v>74</v>
      </c>
      <c r="D15" s="5" t="s">
        <v>9</v>
      </c>
      <c r="E15" s="6">
        <v>1</v>
      </c>
      <c r="F15" s="34"/>
    </row>
    <row r="16" spans="1:6" ht="14.5" x14ac:dyDescent="0.3">
      <c r="A16" s="10" t="s">
        <v>21</v>
      </c>
      <c r="B16" s="72" t="s">
        <v>65</v>
      </c>
      <c r="C16" s="72"/>
      <c r="D16" s="5"/>
      <c r="E16" s="6"/>
      <c r="F16" s="34"/>
    </row>
    <row r="17" spans="1:6" ht="58" x14ac:dyDescent="0.3">
      <c r="A17" s="2">
        <v>1</v>
      </c>
      <c r="B17" s="11" t="s">
        <v>77</v>
      </c>
      <c r="C17" s="9" t="s">
        <v>22</v>
      </c>
      <c r="D17" s="5" t="s">
        <v>15</v>
      </c>
      <c r="E17" s="6">
        <v>2418.75</v>
      </c>
      <c r="F17" s="55" t="s">
        <v>96</v>
      </c>
    </row>
    <row r="18" spans="1:6" ht="29" x14ac:dyDescent="0.3">
      <c r="A18" s="2">
        <v>2</v>
      </c>
      <c r="B18" s="3" t="s">
        <v>23</v>
      </c>
      <c r="C18" s="9" t="s">
        <v>24</v>
      </c>
      <c r="D18" s="5" t="s">
        <v>15</v>
      </c>
      <c r="E18" s="6">
        <v>12.19</v>
      </c>
      <c r="F18" s="34"/>
    </row>
    <row r="19" spans="1:6" ht="89" customHeight="1" x14ac:dyDescent="0.3">
      <c r="A19" s="2">
        <v>3</v>
      </c>
      <c r="B19" s="3" t="s">
        <v>25</v>
      </c>
      <c r="C19" s="12" t="s">
        <v>64</v>
      </c>
      <c r="D19" s="5" t="s">
        <v>15</v>
      </c>
      <c r="E19" s="6">
        <v>39.03</v>
      </c>
      <c r="F19" s="34"/>
    </row>
    <row r="20" spans="1:6" ht="29" x14ac:dyDescent="0.3">
      <c r="A20" s="2">
        <v>4</v>
      </c>
      <c r="B20" s="3" t="s">
        <v>72</v>
      </c>
      <c r="C20" s="9" t="s">
        <v>88</v>
      </c>
      <c r="D20" s="5" t="s">
        <v>15</v>
      </c>
      <c r="E20" s="6">
        <v>129.99</v>
      </c>
      <c r="F20" s="34"/>
    </row>
    <row r="21" spans="1:6" ht="43.5" x14ac:dyDescent="0.3">
      <c r="A21" s="2">
        <v>5</v>
      </c>
      <c r="B21" s="3" t="s">
        <v>26</v>
      </c>
      <c r="C21" s="12" t="s">
        <v>100</v>
      </c>
      <c r="D21" s="5" t="s">
        <v>28</v>
      </c>
      <c r="E21" s="6">
        <v>91.68</v>
      </c>
      <c r="F21" s="34"/>
    </row>
    <row r="22" spans="1:6" ht="43.5" x14ac:dyDescent="0.3">
      <c r="A22" s="2">
        <v>6</v>
      </c>
      <c r="B22" s="11" t="s">
        <v>87</v>
      </c>
      <c r="C22" s="9" t="s">
        <v>86</v>
      </c>
      <c r="D22" s="5" t="s">
        <v>9</v>
      </c>
      <c r="E22" s="6">
        <v>1</v>
      </c>
      <c r="F22" s="34"/>
    </row>
    <row r="23" spans="1:6" ht="29" x14ac:dyDescent="0.3">
      <c r="A23" s="2">
        <v>11</v>
      </c>
      <c r="B23" s="3" t="s">
        <v>66</v>
      </c>
      <c r="C23" s="9" t="s">
        <v>85</v>
      </c>
      <c r="D23" s="5" t="s">
        <v>11</v>
      </c>
      <c r="E23" s="6">
        <v>1</v>
      </c>
      <c r="F23" s="34"/>
    </row>
    <row r="24" spans="1:6" ht="15" customHeight="1" x14ac:dyDescent="0.3">
      <c r="A24" s="2">
        <v>12</v>
      </c>
      <c r="B24" s="3" t="s">
        <v>63</v>
      </c>
      <c r="C24" s="9" t="s">
        <v>67</v>
      </c>
      <c r="D24" s="5" t="s">
        <v>11</v>
      </c>
      <c r="E24" s="6">
        <v>2</v>
      </c>
      <c r="F24" s="34"/>
    </row>
    <row r="25" spans="1:6" ht="14.5" x14ac:dyDescent="0.3">
      <c r="A25" s="13" t="s">
        <v>27</v>
      </c>
      <c r="B25" s="14" t="s">
        <v>60</v>
      </c>
      <c r="C25" s="9"/>
      <c r="D25" s="5"/>
      <c r="E25" s="5"/>
      <c r="F25" s="34"/>
    </row>
    <row r="26" spans="1:6" ht="32.5" customHeight="1" x14ac:dyDescent="0.3">
      <c r="A26" s="2">
        <v>1</v>
      </c>
      <c r="B26" s="74" t="s">
        <v>95</v>
      </c>
      <c r="C26" s="74"/>
      <c r="D26" s="5" t="s">
        <v>9</v>
      </c>
      <c r="E26" s="5">
        <v>1</v>
      </c>
      <c r="F26" s="34"/>
    </row>
    <row r="27" spans="1:6" ht="14.5" x14ac:dyDescent="0.35">
      <c r="A27" s="15"/>
      <c r="B27" s="70" t="s">
        <v>75</v>
      </c>
      <c r="C27" s="70"/>
      <c r="D27" s="70"/>
      <c r="E27" s="70"/>
      <c r="F27" s="34"/>
    </row>
    <row r="28" spans="1:6" ht="14.5" x14ac:dyDescent="0.35">
      <c r="A28" s="15"/>
      <c r="B28" s="70" t="s">
        <v>101</v>
      </c>
      <c r="C28" s="70"/>
      <c r="D28" s="70"/>
      <c r="E28" s="70"/>
      <c r="F28" s="34"/>
    </row>
    <row r="29" spans="1:6" ht="15" thickBot="1" x14ac:dyDescent="0.4">
      <c r="A29" s="65"/>
      <c r="B29" s="71" t="s">
        <v>76</v>
      </c>
      <c r="C29" s="71"/>
      <c r="D29" s="71"/>
      <c r="E29" s="71"/>
      <c r="F29" s="66"/>
    </row>
    <row r="30" spans="1:6" ht="15" thickBot="1" x14ac:dyDescent="0.4">
      <c r="A30" s="35"/>
      <c r="B30" s="71" t="s">
        <v>97</v>
      </c>
      <c r="C30" s="71"/>
      <c r="D30" s="71"/>
      <c r="E30" s="71"/>
      <c r="F30" s="36"/>
    </row>
  </sheetData>
  <mergeCells count="9">
    <mergeCell ref="A1:F1"/>
    <mergeCell ref="B28:E28"/>
    <mergeCell ref="B30:E30"/>
    <mergeCell ref="B16:C16"/>
    <mergeCell ref="A2:F2"/>
    <mergeCell ref="B4:C4"/>
    <mergeCell ref="B26:C26"/>
    <mergeCell ref="B27:E27"/>
    <mergeCell ref="B29:E29"/>
  </mergeCells>
  <pageMargins left="0.7" right="0.17" top="0.75" bottom="0.75" header="0.3" footer="0.3"/>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42"/>
  <sheetViews>
    <sheetView topLeftCell="A10" zoomScaleNormal="100" workbookViewId="0">
      <selection activeCell="C21" sqref="C21"/>
    </sheetView>
  </sheetViews>
  <sheetFormatPr defaultRowHeight="13" x14ac:dyDescent="0.3"/>
  <cols>
    <col min="1" max="1" width="6.296875" customWidth="1"/>
    <col min="2" max="2" width="38.5" customWidth="1"/>
    <col min="3" max="3" width="7.19921875" customWidth="1"/>
    <col min="7" max="7" width="14.296875" customWidth="1"/>
  </cols>
  <sheetData>
    <row r="1" spans="1:8" s="16" customFormat="1" ht="21" x14ac:dyDescent="0.5">
      <c r="A1" s="78" t="s">
        <v>29</v>
      </c>
      <c r="B1" s="79"/>
      <c r="C1" s="79"/>
      <c r="D1" s="79"/>
      <c r="E1" s="79"/>
      <c r="F1" s="79"/>
      <c r="G1" s="79"/>
      <c r="H1" s="41"/>
    </row>
    <row r="2" spans="1:8" s="16" customFormat="1" ht="21" x14ac:dyDescent="0.3">
      <c r="A2" s="80" t="s">
        <v>52</v>
      </c>
      <c r="B2" s="81"/>
      <c r="C2" s="81"/>
      <c r="D2" s="81"/>
      <c r="E2" s="81"/>
      <c r="F2" s="81"/>
      <c r="G2" s="81"/>
      <c r="H2" s="82"/>
    </row>
    <row r="3" spans="1:8" s="16" customFormat="1" x14ac:dyDescent="0.3">
      <c r="A3" s="42"/>
      <c r="B3" s="43"/>
      <c r="C3" s="44"/>
      <c r="D3" s="44"/>
      <c r="E3" s="44"/>
      <c r="F3" s="44"/>
      <c r="G3" s="43"/>
      <c r="H3" s="45"/>
    </row>
    <row r="4" spans="1:8" s="16" customFormat="1" x14ac:dyDescent="0.3">
      <c r="A4" s="46" t="s">
        <v>30</v>
      </c>
      <c r="B4" s="17" t="s">
        <v>31</v>
      </c>
      <c r="C4" s="17" t="s">
        <v>11</v>
      </c>
      <c r="D4" s="17" t="s">
        <v>32</v>
      </c>
      <c r="E4" s="17" t="s">
        <v>33</v>
      </c>
      <c r="F4" s="17" t="s">
        <v>34</v>
      </c>
      <c r="G4" s="17" t="s">
        <v>35</v>
      </c>
      <c r="H4" s="47" t="s">
        <v>36</v>
      </c>
    </row>
    <row r="5" spans="1:8" s="16" customFormat="1" x14ac:dyDescent="0.3">
      <c r="A5" s="48">
        <v>1</v>
      </c>
      <c r="B5" s="18" t="s">
        <v>53</v>
      </c>
      <c r="C5" s="19"/>
      <c r="D5" s="19"/>
      <c r="E5" s="19"/>
      <c r="F5" s="19"/>
      <c r="G5" s="20"/>
      <c r="H5" s="49"/>
    </row>
    <row r="6" spans="1:8" s="16" customFormat="1" x14ac:dyDescent="0.3">
      <c r="A6" s="48"/>
      <c r="B6" s="18" t="s">
        <v>54</v>
      </c>
      <c r="C6" s="19"/>
      <c r="D6" s="19"/>
      <c r="E6" s="19"/>
      <c r="F6" s="19"/>
      <c r="G6" s="20"/>
      <c r="H6" s="49"/>
    </row>
    <row r="7" spans="1:8" s="16" customFormat="1" x14ac:dyDescent="0.3">
      <c r="A7" s="48"/>
      <c r="B7" s="20" t="s">
        <v>71</v>
      </c>
      <c r="C7" s="19">
        <v>1</v>
      </c>
      <c r="D7" s="56">
        <v>1200</v>
      </c>
      <c r="E7" s="19">
        <v>1</v>
      </c>
      <c r="F7" s="19">
        <v>2</v>
      </c>
      <c r="G7" s="21">
        <f>C7*D7*E7*F7</f>
        <v>2400</v>
      </c>
      <c r="H7" s="49"/>
    </row>
    <row r="8" spans="1:8" s="16" customFormat="1" x14ac:dyDescent="0.3">
      <c r="A8" s="50"/>
      <c r="B8" s="20" t="s">
        <v>37</v>
      </c>
      <c r="C8" s="19">
        <v>2</v>
      </c>
      <c r="D8" s="19">
        <v>7.5</v>
      </c>
      <c r="E8" s="19">
        <v>0.75</v>
      </c>
      <c r="F8" s="19">
        <v>1</v>
      </c>
      <c r="G8" s="21">
        <f>C8*D8*E8*F8</f>
        <v>11.25</v>
      </c>
      <c r="H8" s="49"/>
    </row>
    <row r="9" spans="1:8" s="16" customFormat="1" x14ac:dyDescent="0.3">
      <c r="A9" s="50"/>
      <c r="B9" s="20" t="s">
        <v>38</v>
      </c>
      <c r="C9" s="19">
        <v>2</v>
      </c>
      <c r="D9" s="19">
        <v>5</v>
      </c>
      <c r="E9" s="19">
        <v>0.75</v>
      </c>
      <c r="F9" s="19">
        <v>1</v>
      </c>
      <c r="G9" s="21">
        <f>C9*D9*E9*F9</f>
        <v>7.5</v>
      </c>
      <c r="H9" s="49"/>
    </row>
    <row r="10" spans="1:8" s="16" customFormat="1" x14ac:dyDescent="0.3">
      <c r="A10" s="50"/>
      <c r="B10" s="83" t="s">
        <v>39</v>
      </c>
      <c r="C10" s="84"/>
      <c r="D10" s="84"/>
      <c r="E10" s="84"/>
      <c r="F10" s="85"/>
      <c r="G10" s="22">
        <f>SUM(G7:G9)</f>
        <v>2418.75</v>
      </c>
      <c r="H10" s="51" t="s">
        <v>15</v>
      </c>
    </row>
    <row r="11" spans="1:8" s="16" customFormat="1" x14ac:dyDescent="0.3">
      <c r="A11" s="48">
        <v>2</v>
      </c>
      <c r="B11" s="18" t="s">
        <v>40</v>
      </c>
      <c r="C11" s="19"/>
      <c r="D11" s="19"/>
      <c r="E11" s="19"/>
      <c r="F11" s="19"/>
      <c r="G11" s="20"/>
      <c r="H11" s="51"/>
    </row>
    <row r="12" spans="1:8" s="16" customFormat="1" x14ac:dyDescent="0.3">
      <c r="A12" s="50"/>
      <c r="B12" s="20" t="s">
        <v>37</v>
      </c>
      <c r="C12" s="19">
        <f t="shared" ref="C12:E13" si="0">C8</f>
        <v>2</v>
      </c>
      <c r="D12" s="19">
        <f t="shared" si="0"/>
        <v>7.5</v>
      </c>
      <c r="E12" s="19">
        <f t="shared" si="0"/>
        <v>0.75</v>
      </c>
      <c r="F12" s="19">
        <v>0.25</v>
      </c>
      <c r="G12" s="21">
        <f>C12*D12*E12*F12</f>
        <v>2.8125</v>
      </c>
      <c r="H12" s="51"/>
    </row>
    <row r="13" spans="1:8" s="16" customFormat="1" x14ac:dyDescent="0.3">
      <c r="A13" s="50"/>
      <c r="B13" s="20" t="s">
        <v>38</v>
      </c>
      <c r="C13" s="19">
        <f t="shared" si="0"/>
        <v>2</v>
      </c>
      <c r="D13" s="19">
        <f t="shared" si="0"/>
        <v>5</v>
      </c>
      <c r="E13" s="19">
        <f t="shared" si="0"/>
        <v>0.75</v>
      </c>
      <c r="F13" s="19">
        <v>0.25</v>
      </c>
      <c r="G13" s="21">
        <f>C13*D13*E13*F13</f>
        <v>1.875</v>
      </c>
      <c r="H13" s="51"/>
    </row>
    <row r="14" spans="1:8" s="16" customFormat="1" x14ac:dyDescent="0.3">
      <c r="A14" s="50"/>
      <c r="B14" s="20" t="s">
        <v>41</v>
      </c>
      <c r="C14" s="19">
        <v>1</v>
      </c>
      <c r="D14" s="19">
        <v>6</v>
      </c>
      <c r="E14" s="19">
        <v>5</v>
      </c>
      <c r="F14" s="19">
        <v>0.25</v>
      </c>
      <c r="G14" s="21">
        <f>C14*D14*E14*F14</f>
        <v>7.5</v>
      </c>
      <c r="H14" s="51"/>
    </row>
    <row r="15" spans="1:8" s="16" customFormat="1" x14ac:dyDescent="0.3">
      <c r="A15" s="50"/>
      <c r="B15" s="83" t="s">
        <v>39</v>
      </c>
      <c r="C15" s="84"/>
      <c r="D15" s="84"/>
      <c r="E15" s="84"/>
      <c r="F15" s="85"/>
      <c r="G15" s="22">
        <f>SUM(G12:G14)</f>
        <v>12.1875</v>
      </c>
      <c r="H15" s="51" t="s">
        <v>15</v>
      </c>
    </row>
    <row r="16" spans="1:8" s="16" customFormat="1" x14ac:dyDescent="0.3">
      <c r="A16" s="48">
        <v>4</v>
      </c>
      <c r="B16" s="18" t="s">
        <v>43</v>
      </c>
      <c r="C16" s="19"/>
      <c r="D16" s="19"/>
      <c r="E16" s="19"/>
      <c r="F16" s="19"/>
      <c r="G16" s="20"/>
      <c r="H16" s="51"/>
    </row>
    <row r="17" spans="1:12" s="16" customFormat="1" x14ac:dyDescent="0.3">
      <c r="A17" s="50"/>
      <c r="B17" s="20" t="s">
        <v>44</v>
      </c>
      <c r="C17" s="19">
        <v>1</v>
      </c>
      <c r="D17" s="19">
        <v>7.5</v>
      </c>
      <c r="E17" s="19">
        <v>6.5</v>
      </c>
      <c r="F17" s="19">
        <v>0.25</v>
      </c>
      <c r="G17" s="21">
        <f>C17*D17*E17*F17</f>
        <v>12.1875</v>
      </c>
      <c r="H17" s="51"/>
    </row>
    <row r="18" spans="1:12" s="16" customFormat="1" x14ac:dyDescent="0.3">
      <c r="A18" s="50"/>
      <c r="B18" s="20" t="s">
        <v>45</v>
      </c>
      <c r="C18" s="19">
        <v>1</v>
      </c>
      <c r="D18" s="19">
        <v>1</v>
      </c>
      <c r="E18" s="19">
        <v>1</v>
      </c>
      <c r="F18" s="19">
        <v>2</v>
      </c>
      <c r="G18" s="20">
        <f>C18*D18*E18*F18</f>
        <v>2</v>
      </c>
      <c r="H18" s="51"/>
    </row>
    <row r="19" spans="1:12" s="16" customFormat="1" x14ac:dyDescent="0.3">
      <c r="A19" s="50"/>
      <c r="B19" s="25" t="s">
        <v>98</v>
      </c>
      <c r="C19" s="26">
        <v>2</v>
      </c>
      <c r="D19" s="26">
        <v>7.5</v>
      </c>
      <c r="E19" s="26">
        <v>0.33</v>
      </c>
      <c r="F19" s="19">
        <v>0.33</v>
      </c>
      <c r="G19" s="21">
        <f t="shared" ref="G19:G20" si="1">C19*D19*E19*F19</f>
        <v>1.6335000000000002</v>
      </c>
      <c r="H19" s="51"/>
    </row>
    <row r="20" spans="1:12" s="16" customFormat="1" x14ac:dyDescent="0.3">
      <c r="A20" s="50"/>
      <c r="B20" s="25" t="s">
        <v>99</v>
      </c>
      <c r="C20" s="26">
        <v>2</v>
      </c>
      <c r="D20" s="26">
        <v>5.83</v>
      </c>
      <c r="E20" s="26">
        <v>0.33</v>
      </c>
      <c r="F20" s="19">
        <v>0.33</v>
      </c>
      <c r="G20" s="21">
        <f t="shared" si="1"/>
        <v>1.2697740000000002</v>
      </c>
      <c r="H20" s="51"/>
    </row>
    <row r="21" spans="1:12" s="16" customFormat="1" x14ac:dyDescent="0.3">
      <c r="A21" s="50"/>
      <c r="B21" s="25" t="s">
        <v>46</v>
      </c>
      <c r="C21" s="26">
        <v>1</v>
      </c>
      <c r="D21" s="26">
        <v>12</v>
      </c>
      <c r="E21" s="26">
        <v>3.5</v>
      </c>
      <c r="F21" s="19">
        <v>0.25</v>
      </c>
      <c r="G21" s="20">
        <f>C21*D21*E21*F21</f>
        <v>10.5</v>
      </c>
      <c r="H21" s="51"/>
    </row>
    <row r="22" spans="1:12" s="16" customFormat="1" x14ac:dyDescent="0.3">
      <c r="A22" s="50"/>
      <c r="B22" s="25" t="s">
        <v>80</v>
      </c>
      <c r="C22" s="26">
        <v>1</v>
      </c>
      <c r="D22" s="26">
        <v>30.5</v>
      </c>
      <c r="E22" s="26">
        <v>1.5</v>
      </c>
      <c r="F22" s="19">
        <v>0.25</v>
      </c>
      <c r="G22" s="21">
        <f>C22*D22*E22*F22</f>
        <v>11.4375</v>
      </c>
      <c r="H22" s="51"/>
      <c r="L22" s="16">
        <f>21+13-3.5</f>
        <v>30.5</v>
      </c>
    </row>
    <row r="23" spans="1:12" s="16" customFormat="1" x14ac:dyDescent="0.3">
      <c r="A23" s="50"/>
      <c r="B23" s="83" t="s">
        <v>39</v>
      </c>
      <c r="C23" s="84"/>
      <c r="D23" s="84"/>
      <c r="E23" s="84"/>
      <c r="F23" s="85"/>
      <c r="G23" s="22">
        <f>SUM(G17:G22)</f>
        <v>39.028273999999996</v>
      </c>
      <c r="H23" s="51" t="s">
        <v>15</v>
      </c>
    </row>
    <row r="24" spans="1:12" s="16" customFormat="1" x14ac:dyDescent="0.3">
      <c r="A24" s="48">
        <v>3</v>
      </c>
      <c r="B24" s="18" t="s">
        <v>42</v>
      </c>
      <c r="C24" s="19"/>
      <c r="D24" s="19"/>
      <c r="E24" s="19"/>
      <c r="F24" s="19"/>
      <c r="G24" s="20"/>
      <c r="H24" s="51"/>
    </row>
    <row r="25" spans="1:12" s="16" customFormat="1" x14ac:dyDescent="0.3">
      <c r="A25" s="50"/>
      <c r="B25" s="20" t="s">
        <v>37</v>
      </c>
      <c r="C25" s="19">
        <f t="shared" ref="C25:E26" si="2">C12</f>
        <v>2</v>
      </c>
      <c r="D25" s="19">
        <f t="shared" si="2"/>
        <v>7.5</v>
      </c>
      <c r="E25" s="19">
        <f t="shared" si="2"/>
        <v>0.75</v>
      </c>
      <c r="F25" s="19">
        <v>3.5</v>
      </c>
      <c r="G25" s="21">
        <f>C25*D25*E25*F25</f>
        <v>39.375</v>
      </c>
      <c r="H25" s="51"/>
    </row>
    <row r="26" spans="1:12" s="16" customFormat="1" x14ac:dyDescent="0.3">
      <c r="A26" s="50"/>
      <c r="B26" s="20" t="s">
        <v>38</v>
      </c>
      <c r="C26" s="19">
        <f t="shared" si="2"/>
        <v>2</v>
      </c>
      <c r="D26" s="19">
        <f t="shared" si="2"/>
        <v>5</v>
      </c>
      <c r="E26" s="19">
        <f t="shared" si="2"/>
        <v>0.75</v>
      </c>
      <c r="F26" s="19">
        <v>3.5</v>
      </c>
      <c r="G26" s="21">
        <f>C26*D26*E26*F26</f>
        <v>26.25</v>
      </c>
      <c r="H26" s="51"/>
    </row>
    <row r="27" spans="1:12" s="16" customFormat="1" x14ac:dyDescent="0.3">
      <c r="A27" s="50"/>
      <c r="B27" s="20" t="s">
        <v>81</v>
      </c>
      <c r="C27" s="19">
        <v>1</v>
      </c>
      <c r="D27" s="23">
        <v>3.5</v>
      </c>
      <c r="E27" s="23">
        <v>3.67</v>
      </c>
      <c r="F27" s="19">
        <v>0.57999999999999996</v>
      </c>
      <c r="G27" s="21">
        <f t="shared" ref="G27:G30" si="3">C27*D27*E27*F27</f>
        <v>7.4500999999999991</v>
      </c>
      <c r="H27" s="51"/>
      <c r="I27" s="24"/>
    </row>
    <row r="28" spans="1:12" s="16" customFormat="1" x14ac:dyDescent="0.3">
      <c r="A28" s="50"/>
      <c r="B28" s="20" t="s">
        <v>82</v>
      </c>
      <c r="C28" s="19">
        <v>1</v>
      </c>
      <c r="D28" s="23">
        <v>3.5</v>
      </c>
      <c r="E28" s="23">
        <v>2.75</v>
      </c>
      <c r="F28" s="56">
        <v>1.167</v>
      </c>
      <c r="G28" s="21">
        <f t="shared" si="3"/>
        <v>11.232375000000001</v>
      </c>
      <c r="H28" s="51"/>
      <c r="I28" s="24"/>
    </row>
    <row r="29" spans="1:12" s="16" customFormat="1" x14ac:dyDescent="0.3">
      <c r="A29" s="50"/>
      <c r="B29" s="20" t="s">
        <v>83</v>
      </c>
      <c r="C29" s="19">
        <v>1</v>
      </c>
      <c r="D29" s="23">
        <v>3.5</v>
      </c>
      <c r="E29" s="23">
        <v>1.83</v>
      </c>
      <c r="F29" s="19">
        <v>1.75</v>
      </c>
      <c r="G29" s="21">
        <f t="shared" si="3"/>
        <v>11.20875</v>
      </c>
      <c r="H29" s="51"/>
      <c r="I29" s="24"/>
    </row>
    <row r="30" spans="1:12" s="16" customFormat="1" x14ac:dyDescent="0.3">
      <c r="A30" s="50"/>
      <c r="B30" s="20" t="s">
        <v>84</v>
      </c>
      <c r="C30" s="19">
        <v>1</v>
      </c>
      <c r="D30" s="23">
        <v>3.5</v>
      </c>
      <c r="E30" s="57">
        <v>0.91600000000000004</v>
      </c>
      <c r="F30" s="19">
        <v>2.33</v>
      </c>
      <c r="G30" s="21">
        <f t="shared" si="3"/>
        <v>7.4699800000000005</v>
      </c>
      <c r="H30" s="51"/>
      <c r="I30" s="24"/>
    </row>
    <row r="31" spans="1:12" s="16" customFormat="1" x14ac:dyDescent="0.3">
      <c r="A31" s="50"/>
      <c r="B31" s="20" t="s">
        <v>79</v>
      </c>
      <c r="C31" s="19">
        <v>2</v>
      </c>
      <c r="D31" s="23">
        <v>12</v>
      </c>
      <c r="E31" s="23">
        <v>0.75</v>
      </c>
      <c r="F31" s="19">
        <v>1.5</v>
      </c>
      <c r="G31" s="21">
        <f t="shared" ref="G31" si="4">C31*D31*E31*F31</f>
        <v>27</v>
      </c>
      <c r="H31" s="51"/>
      <c r="I31" s="24"/>
    </row>
    <row r="32" spans="1:12" s="16" customFormat="1" x14ac:dyDescent="0.3">
      <c r="A32" s="50"/>
      <c r="B32" s="83" t="s">
        <v>39</v>
      </c>
      <c r="C32" s="84"/>
      <c r="D32" s="84"/>
      <c r="E32" s="84"/>
      <c r="F32" s="85"/>
      <c r="G32" s="22">
        <f>SUM(G25:G31)</f>
        <v>129.98620499999998</v>
      </c>
      <c r="H32" s="51" t="s">
        <v>15</v>
      </c>
    </row>
    <row r="33" spans="1:8" s="16" customFormat="1" x14ac:dyDescent="0.3">
      <c r="A33" s="48">
        <v>5</v>
      </c>
      <c r="B33" s="18" t="s">
        <v>47</v>
      </c>
      <c r="C33" s="19"/>
      <c r="D33" s="19"/>
      <c r="E33" s="19"/>
      <c r="F33" s="19"/>
      <c r="G33" s="20"/>
      <c r="H33" s="51"/>
    </row>
    <row r="34" spans="1:8" s="16" customFormat="1" x14ac:dyDescent="0.3">
      <c r="A34" s="50"/>
      <c r="B34" s="20" t="s">
        <v>48</v>
      </c>
      <c r="C34" s="19">
        <f>C25</f>
        <v>2</v>
      </c>
      <c r="D34" s="19">
        <f>D25</f>
        <v>7.5</v>
      </c>
      <c r="E34" s="19"/>
      <c r="F34" s="19">
        <v>2.5</v>
      </c>
      <c r="G34" s="20">
        <f>C34*D34*F34</f>
        <v>37.5</v>
      </c>
      <c r="H34" s="51"/>
    </row>
    <row r="35" spans="1:8" s="16" customFormat="1" x14ac:dyDescent="0.3">
      <c r="A35" s="50"/>
      <c r="B35" s="20" t="s">
        <v>49</v>
      </c>
      <c r="C35" s="19">
        <f>C26</f>
        <v>2</v>
      </c>
      <c r="D35" s="19">
        <v>6.5</v>
      </c>
      <c r="E35" s="19"/>
      <c r="F35" s="19">
        <v>2.5</v>
      </c>
      <c r="G35" s="20">
        <f>C35*D35*F35</f>
        <v>32.5</v>
      </c>
      <c r="H35" s="51"/>
    </row>
    <row r="36" spans="1:8" s="16" customFormat="1" x14ac:dyDescent="0.3">
      <c r="A36" s="50"/>
      <c r="B36" s="20" t="s">
        <v>90</v>
      </c>
      <c r="C36" s="19">
        <v>2</v>
      </c>
      <c r="D36" s="57">
        <v>0.91600000000000004</v>
      </c>
      <c r="E36" s="23"/>
      <c r="F36" s="19">
        <f>0.58-0.25</f>
        <v>0.32999999999999996</v>
      </c>
      <c r="G36" s="21">
        <f>C36*D36*F36</f>
        <v>0.60455999999999999</v>
      </c>
      <c r="H36" s="51"/>
    </row>
    <row r="37" spans="1:8" s="16" customFormat="1" x14ac:dyDescent="0.3">
      <c r="A37" s="58"/>
      <c r="B37" s="20" t="s">
        <v>91</v>
      </c>
      <c r="C37" s="19">
        <v>2</v>
      </c>
      <c r="D37" s="57">
        <v>0.91600000000000004</v>
      </c>
      <c r="E37" s="23"/>
      <c r="F37" s="56">
        <f>1.167-0.25</f>
        <v>0.91700000000000004</v>
      </c>
      <c r="G37" s="21">
        <f t="shared" ref="G37:G40" si="5">C37*D37*F37</f>
        <v>1.6799440000000001</v>
      </c>
      <c r="H37" s="63"/>
    </row>
    <row r="38" spans="1:8" s="16" customFormat="1" x14ac:dyDescent="0.3">
      <c r="A38" s="58"/>
      <c r="B38" s="20" t="s">
        <v>92</v>
      </c>
      <c r="C38" s="19">
        <v>2</v>
      </c>
      <c r="D38" s="57">
        <v>0.91600000000000004</v>
      </c>
      <c r="E38" s="23"/>
      <c r="F38" s="19">
        <f>1.75-0.25</f>
        <v>1.5</v>
      </c>
      <c r="G38" s="21">
        <f t="shared" si="5"/>
        <v>2.7480000000000002</v>
      </c>
      <c r="H38" s="63"/>
    </row>
    <row r="39" spans="1:8" s="16" customFormat="1" x14ac:dyDescent="0.3">
      <c r="A39" s="58"/>
      <c r="B39" s="20" t="s">
        <v>93</v>
      </c>
      <c r="C39" s="19">
        <v>2</v>
      </c>
      <c r="D39" s="57">
        <v>0.91600000000000004</v>
      </c>
      <c r="E39" s="23"/>
      <c r="F39" s="19">
        <f>2.33-0.25</f>
        <v>2.08</v>
      </c>
      <c r="G39" s="21">
        <f t="shared" si="5"/>
        <v>3.8105600000000002</v>
      </c>
      <c r="H39" s="63"/>
    </row>
    <row r="40" spans="1:8" s="16" customFormat="1" x14ac:dyDescent="0.3">
      <c r="A40" s="58"/>
      <c r="B40" s="59" t="s">
        <v>94</v>
      </c>
      <c r="C40" s="60">
        <v>1</v>
      </c>
      <c r="D40" s="60">
        <v>3.5</v>
      </c>
      <c r="E40" s="61"/>
      <c r="F40" s="64">
        <v>3.6669999999999998</v>
      </c>
      <c r="G40" s="62">
        <f t="shared" si="5"/>
        <v>12.834499999999998</v>
      </c>
      <c r="H40" s="63"/>
    </row>
    <row r="41" spans="1:8" s="16" customFormat="1" ht="13.5" thickBot="1" x14ac:dyDescent="0.35">
      <c r="A41" s="52"/>
      <c r="B41" s="75" t="s">
        <v>39</v>
      </c>
      <c r="C41" s="76"/>
      <c r="D41" s="76"/>
      <c r="E41" s="76"/>
      <c r="F41" s="77"/>
      <c r="G41" s="53">
        <f>SUM(G34:G40)</f>
        <v>91.677564000000018</v>
      </c>
      <c r="H41" s="54" t="s">
        <v>50</v>
      </c>
    </row>
    <row r="42" spans="1:8" s="16" customFormat="1" x14ac:dyDescent="0.3">
      <c r="A42" s="37"/>
      <c r="B42" s="38"/>
      <c r="C42" s="39"/>
      <c r="D42" s="39"/>
      <c r="E42" s="39"/>
      <c r="F42" s="39"/>
      <c r="G42" s="40"/>
      <c r="H42" s="40"/>
    </row>
  </sheetData>
  <mergeCells count="7">
    <mergeCell ref="B41:F41"/>
    <mergeCell ref="A1:G1"/>
    <mergeCell ref="A2:H2"/>
    <mergeCell ref="B10:F10"/>
    <mergeCell ref="B15:F15"/>
    <mergeCell ref="B32:F32"/>
    <mergeCell ref="B23:F23"/>
  </mergeCells>
  <pageMargins left="0.7" right="0.7" top="0.75" bottom="0.75" header="0.3" footer="0.3"/>
  <pageSetup paperSize="9" scale="96" orientation="portrait" r:id="rId1"/>
  <colBreaks count="1" manualBreakCount="1">
    <brk id="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FEFD3F71C6A274F91AAB54F2B23CBCA" ma:contentTypeVersion="15" ma:contentTypeDescription="Create a new document." ma:contentTypeScope="" ma:versionID="3d496149bcdba1bead961246edc38b12">
  <xsd:schema xmlns:xsd="http://www.w3.org/2001/XMLSchema" xmlns:xs="http://www.w3.org/2001/XMLSchema" xmlns:p="http://schemas.microsoft.com/office/2006/metadata/properties" xmlns:ns3="bb5e1068-a399-497a-8c64-bf7ca07fab5a" xmlns:ns4="5a5237ec-95f5-4aa7-b227-703e888bd61a" targetNamespace="http://schemas.microsoft.com/office/2006/metadata/properties" ma:root="true" ma:fieldsID="16a842481f037ee90aafd87423a1e947" ns3:_="" ns4:_="">
    <xsd:import namespace="bb5e1068-a399-497a-8c64-bf7ca07fab5a"/>
    <xsd:import namespace="5a5237ec-95f5-4aa7-b227-703e888bd61a"/>
    <xsd:element name="properties">
      <xsd:complexType>
        <xsd:sequence>
          <xsd:element name="documentManagement">
            <xsd:complexType>
              <xsd:all>
                <xsd:element ref="ns3:_activity" minOccurs="0"/>
                <xsd:element ref="ns3:MediaServiceMetadata" minOccurs="0"/>
                <xsd:element ref="ns3:MediaServiceFastMetadata" minOccurs="0"/>
                <xsd:element ref="ns3:MediaServiceObjectDetectorVersions" minOccurs="0"/>
                <xsd:element ref="ns3:MediaServiceDateTaken" minOccurs="0"/>
                <xsd:element ref="ns3:MediaServiceAutoTags" minOccurs="0"/>
                <xsd:element ref="ns3:MediaLengthInSecond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5e1068-a399-497a-8c64-bf7ca07fab5a"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5237ec-95f5-4aa7-b227-703e888bd61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bb5e1068-a399-497a-8c64-bf7ca07fab5a" xsi:nil="true"/>
  </documentManagement>
</p:properties>
</file>

<file path=customXml/itemProps1.xml><?xml version="1.0" encoding="utf-8"?>
<ds:datastoreItem xmlns:ds="http://schemas.openxmlformats.org/officeDocument/2006/customXml" ds:itemID="{F86D6860-314B-4F02-9532-757FE15FB0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5e1068-a399-497a-8c64-bf7ca07fab5a"/>
    <ds:schemaRef ds:uri="5a5237ec-95f5-4aa7-b227-703e888bd6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928BFB5-5D41-4004-90D7-D12C86BF623E}">
  <ds:schemaRefs>
    <ds:schemaRef ds:uri="http://schemas.microsoft.com/sharepoint/v3/contenttype/forms"/>
  </ds:schemaRefs>
</ds:datastoreItem>
</file>

<file path=customXml/itemProps3.xml><?xml version="1.0" encoding="utf-8"?>
<ds:datastoreItem xmlns:ds="http://schemas.openxmlformats.org/officeDocument/2006/customXml" ds:itemID="{BD10809E-22A0-4437-9E14-9BAF2CB4D7AC}">
  <ds:schemaRefs>
    <ds:schemaRef ds:uri="http://schemas.microsoft.com/office/infopath/2007/PartnerControls"/>
    <ds:schemaRef ds:uri="http://purl.org/dc/elements/1.1/"/>
    <ds:schemaRef ds:uri="http://purl.org/dc/dcmitype/"/>
    <ds:schemaRef ds:uri="http://www.w3.org/XML/1998/namespace"/>
    <ds:schemaRef ds:uri="http://schemas.microsoft.com/office/2006/documentManagement/types"/>
    <ds:schemaRef ds:uri="http://schemas.openxmlformats.org/package/2006/metadata/core-properties"/>
    <ds:schemaRef ds:uri="5a5237ec-95f5-4aa7-b227-703e888bd61a"/>
    <ds:schemaRef ds:uri="bb5e1068-a399-497a-8c64-bf7ca07fab5a"/>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Handpump with Lead line</vt:lpstr>
      <vt:lpstr>Measurements</vt:lpstr>
      <vt:lpstr>Measurements!Print_Area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Deutsche Welthungerhilfe e</dc:title>
  <dc:creator>Yasir Zahir</dc:creator>
  <cp:lastModifiedBy>Imran Sabir</cp:lastModifiedBy>
  <cp:lastPrinted>2024-08-27T15:12:59Z</cp:lastPrinted>
  <dcterms:created xsi:type="dcterms:W3CDTF">2023-01-16T07:51:29Z</dcterms:created>
  <dcterms:modified xsi:type="dcterms:W3CDTF">2024-08-27T15:13:37Z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2023-01-07T00:00:00Z</vt:filetime>
  </property>
  <property fmtid="{D5CDD505-2E9C-101B-9397-08002B2CF9AE}" pid="3" name="Creator">
    <vt:lpwstr>Microsoft® Word 2016</vt:lpwstr>
  </property>
  <property fmtid="{D5CDD505-2E9C-101B-9397-08002B2CF9AE}" pid="4" name="LastSaved">
    <vt:filetime>2023-01-16T00:00:00Z</vt:filetime>
  </property>
  <property fmtid="{D5CDD505-2E9C-101B-9397-08002B2CF9AE}" pid="5" name="Producer">
    <vt:lpwstr>www.ilovepdf.com</vt:lpwstr>
  </property>
  <property fmtid="{D5CDD505-2E9C-101B-9397-08002B2CF9AE}" pid="6" name="ContentTypeId">
    <vt:lpwstr>0x0101009FEFD3F71C6A274F91AAB54F2B23CBCA</vt:lpwstr>
  </property>
</Properties>
</file>